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18" yWindow="21398" windowWidth="15360" windowHeight="8745" activeTab="0"/>
  </bookViews>
  <sheets>
    <sheet name="最初の計画" sheetId="1" r:id="rId1"/>
    <sheet name="改善後の計画" sheetId="2" r:id="rId2"/>
    <sheet name="これは便利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<sst xmlns="http://schemas.openxmlformats.org/spreadsheetml/2006/main" count="79" uniqueCount="62">
  <si>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年度</t>
  </si>
  <si>
    <t>合計</t>
  </si>
  <si>
    <t>工事支出金</t>
  </si>
  <si>
    <t>単年度収支</t>
  </si>
  <si>
    <t>予定預金残</t>
  </si>
  <si>
    <t>積立金収入</t>
  </si>
  <si>
    <t>管理費剰余金</t>
  </si>
  <si>
    <t>単位万円</t>
  </si>
  <si>
    <t>２０１６年の予定預金残高は？</t>
  </si>
  <si>
    <t>長期修繕計画から資金計画を作ってみた</t>
  </si>
  <si>
    <t>さてどうしよう？</t>
  </si>
  <si>
    <t>解決策</t>
  </si>
  <si>
    <t>管理費会計で最低1200万円の剰余金を生む体質を作った</t>
  </si>
  <si>
    <t>これで2018年の預金残も確保できる。</t>
  </si>
  <si>
    <t>2000年から-2002年の３年間の平均剰余金は1595万円となった。</t>
  </si>
  <si>
    <t>将来的には値上げの必要も出てくるかもしれません。</t>
  </si>
  <si>
    <t>簡易式長期修繕資金計画</t>
  </si>
  <si>
    <t>先々の預金残高が一発で計算</t>
  </si>
  <si>
    <t>川島</t>
  </si>
  <si>
    <t>必要な値上げ額が一発計算</t>
  </si>
  <si>
    <t>黄色部分のみ手入力</t>
  </si>
  <si>
    <t>管理費節約効果で預金残計算</t>
  </si>
  <si>
    <t>使い方</t>
  </si>
  <si>
    <t>①</t>
  </si>
  <si>
    <t>表　Ｂ　列の黄色欄に初年度の修繕積立額を入力する（年/万円）、次年度以降自動計算</t>
  </si>
  <si>
    <t>②</t>
  </si>
  <si>
    <t>表　Ｃ　列の黄色欄に各年度の工事予定金額を入力する（年/万円）（これが分らないと始まらない）</t>
  </si>
  <si>
    <t>③</t>
  </si>
  <si>
    <t>管理費会計で見込まれる剰余金（年/万円）を下記に入力するとＤ列が変わる</t>
  </si>
  <si>
    <t>剰余金を見こまない場合は「0」入力ｏｒ空欄にする</t>
  </si>
  <si>
    <t>管理費剰余金目標</t>
  </si>
  <si>
    <t>下に入力</t>
  </si>
  <si>
    <t>年間/万円</t>
  </si>
  <si>
    <t>（Ｄ列が自動変更）</t>
  </si>
  <si>
    <t>④</t>
  </si>
  <si>
    <t>表　Ｆ　列の黄色部分に、現在の預金残高を入力する。</t>
  </si>
  <si>
    <t>⑤</t>
  </si>
  <si>
    <t>値上げをしたい場合</t>
  </si>
  <si>
    <t>Ａ列の「値上げ予定」欄の値上げ予定年度に、値上げ率を入力する</t>
  </si>
  <si>
    <t>5％の値上げの場合は単に「5」と入力する。→Ｂ列の「積立金収入」が自動的に変わる。</t>
  </si>
  <si>
    <t>⑥</t>
  </si>
  <si>
    <t>資金計画表の入力欄は黄色の部分だけです。</t>
  </si>
  <si>
    <t>.</t>
  </si>
  <si>
    <t>Ａ</t>
  </si>
  <si>
    <t>Ｂ</t>
  </si>
  <si>
    <t>Ｃ</t>
  </si>
  <si>
    <t>Ｄ</t>
  </si>
  <si>
    <t>Ｅ</t>
  </si>
  <si>
    <t>Ｆ</t>
  </si>
  <si>
    <t>Ｇ</t>
  </si>
  <si>
    <t>Ｈ</t>
  </si>
  <si>
    <t>値上予定</t>
  </si>
  <si>
    <t>預金増加目標</t>
  </si>
  <si>
    <t>実際の預金残</t>
  </si>
  <si>
    <t>Ｆ-Ｇ</t>
  </si>
  <si>
    <t>使い方⑤</t>
  </si>
  <si>
    <t>スタート</t>
  </si>
  <si>
    <t>使い方①</t>
  </si>
  <si>
    <t>使い方②</t>
  </si>
  <si>
    <t>使い方③</t>
  </si>
  <si>
    <t>ｂ-ｃ+ｄ</t>
  </si>
  <si>
    <t>以下ｃｏｐｙ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</si>
</sst>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8" fontId="4" fillId="2" borderId="1" xfId="17" applyFill="1" applyBorder="1" applyAlignment="1">
      <alignment/>
    </xf>
    <xf numFmtId="38" fontId="4" fillId="0" borderId="1" xfId="17" applyBorder="1" applyAlignment="1">
      <alignment/>
    </xf>
    <xf numFmtId="38" fontId="4" fillId="0" borderId="2" xfId="17" applyBorder="1" applyAlignment="1">
      <alignment/>
    </xf>
    <xf numFmtId="38" fontId="0" fillId="0" borderId="1" xfId="17" applyBorder="1" applyAlignment="1">
      <alignment/>
    </xf>
    <xf numFmtId="38" fontId="3" fillId="2" borderId="1" xfId="17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38" fontId="4" fillId="3" borderId="4" xfId="17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38" fontId="3" fillId="4" borderId="7" xfId="17" applyFont="1" applyFill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38" fontId="4" fillId="4" borderId="7" xfId="17" applyFill="1" applyBorder="1" applyAlignment="1">
      <alignment/>
    </xf>
    <xf numFmtId="38" fontId="4" fillId="4" borderId="9" xfId="17" applyFill="1" applyBorder="1" applyAlignment="1">
      <alignment/>
    </xf>
    <xf numFmtId="38" fontId="4" fillId="4" borderId="1" xfId="17" applyFont="1" applyFill="1" applyBorder="1" applyAlignment="1">
      <alignment/>
    </xf>
    <xf numFmtId="38" fontId="4" fillId="4" borderId="1" xfId="17" applyFill="1" applyBorder="1" applyAlignment="1">
      <alignment/>
    </xf>
    <xf numFmtId="38" fontId="4" fillId="0" borderId="1" xfId="17" applyFont="1" applyBorder="1" applyAlignment="1" applyProtection="1">
      <alignment/>
      <protection hidden="1"/>
    </xf>
    <xf numFmtId="38" fontId="4" fillId="0" borderId="1" xfId="17" applyFont="1" applyBorder="1" applyAlignment="1">
      <alignment horizontal="center"/>
    </xf>
    <xf numFmtId="0" fontId="4" fillId="0" borderId="0" xfId="21" applyNumberFormat="1">
      <alignment/>
      <protection/>
    </xf>
    <xf numFmtId="0" fontId="0" fillId="0" borderId="0" xfId="0" applyNumberFormat="1" applyAlignment="1">
      <alignment/>
    </xf>
    <xf numFmtId="0" fontId="7" fillId="0" borderId="0" xfId="21" applyNumberFormat="1" applyFont="1">
      <alignment/>
      <protection/>
    </xf>
    <xf numFmtId="0" fontId="8" fillId="0" borderId="0" xfId="21" applyNumberFormat="1" applyFont="1">
      <alignment/>
      <protection/>
    </xf>
    <xf numFmtId="0" fontId="4" fillId="0" borderId="0" xfId="21" applyNumberFormat="1" applyAlignment="1">
      <alignment horizontal="center"/>
      <protection/>
    </xf>
    <xf numFmtId="0" fontId="4" fillId="4" borderId="0" xfId="21" applyNumberFormat="1" applyFill="1">
      <alignment/>
      <protection/>
    </xf>
    <xf numFmtId="0" fontId="9" fillId="0" borderId="10" xfId="21" applyNumberFormat="1" applyFont="1" applyBorder="1" applyAlignment="1">
      <alignment horizontal="center"/>
      <protection/>
    </xf>
    <xf numFmtId="0" fontId="4" fillId="0" borderId="11" xfId="21" applyNumberFormat="1" applyBorder="1">
      <alignment/>
      <protection/>
    </xf>
    <xf numFmtId="0" fontId="4" fillId="0" borderId="12" xfId="21" applyNumberFormat="1" applyBorder="1">
      <alignment/>
      <protection/>
    </xf>
    <xf numFmtId="0" fontId="4" fillId="0" borderId="13" xfId="21" applyNumberFormat="1" applyBorder="1" applyAlignment="1">
      <alignment horizontal="center"/>
      <protection/>
    </xf>
    <xf numFmtId="0" fontId="4" fillId="0" borderId="0" xfId="21" applyNumberFormat="1" applyBorder="1">
      <alignment/>
      <protection/>
    </xf>
    <xf numFmtId="0" fontId="4" fillId="0" borderId="14" xfId="21" applyNumberFormat="1" applyBorder="1">
      <alignment/>
      <protection/>
    </xf>
    <xf numFmtId="0" fontId="4" fillId="0" borderId="0" xfId="21" applyNumberFormat="1" applyFill="1" applyBorder="1">
      <alignment/>
      <protection/>
    </xf>
    <xf numFmtId="0" fontId="3" fillId="3" borderId="15" xfId="17" applyNumberFormat="1" applyFont="1" applyFill="1" applyBorder="1" applyAlignment="1">
      <alignment horizontal="center"/>
    </xf>
    <xf numFmtId="0" fontId="4" fillId="2" borderId="16" xfId="21" applyNumberFormat="1" applyFill="1" applyBorder="1" applyAlignment="1">
      <alignment horizontal="center"/>
      <protection/>
    </xf>
    <xf numFmtId="0" fontId="4" fillId="2" borderId="8" xfId="17" applyNumberFormat="1" applyFont="1" applyFill="1" applyBorder="1" applyAlignment="1">
      <alignment horizontal="center"/>
    </xf>
    <xf numFmtId="0" fontId="4" fillId="4" borderId="9" xfId="21" applyNumberFormat="1" applyFill="1" applyBorder="1">
      <alignment/>
      <protection/>
    </xf>
    <xf numFmtId="0" fontId="4" fillId="2" borderId="0" xfId="17" applyNumberFormat="1" applyFont="1" applyFill="1" applyBorder="1" applyAlignment="1">
      <alignment horizontal="center"/>
    </xf>
    <xf numFmtId="0" fontId="4" fillId="2" borderId="0" xfId="21" applyNumberFormat="1" applyFill="1" applyBorder="1">
      <alignment/>
      <protection/>
    </xf>
    <xf numFmtId="0" fontId="4" fillId="2" borderId="0" xfId="17" applyNumberFormat="1" applyFont="1" applyFill="1" applyBorder="1" applyAlignment="1">
      <alignment horizontal="left"/>
    </xf>
    <xf numFmtId="0" fontId="4" fillId="0" borderId="13" xfId="21" applyNumberFormat="1" applyBorder="1">
      <alignment/>
      <protection/>
    </xf>
    <xf numFmtId="0" fontId="4" fillId="0" borderId="17" xfId="21" applyNumberFormat="1" applyBorder="1" applyAlignment="1">
      <alignment horizontal="center"/>
      <protection/>
    </xf>
    <xf numFmtId="0" fontId="3" fillId="0" borderId="18" xfId="21" applyNumberFormat="1" applyFont="1" applyBorder="1">
      <alignment/>
      <protection/>
    </xf>
    <xf numFmtId="0" fontId="8" fillId="4" borderId="18" xfId="21" applyNumberFormat="1" applyFont="1" applyFill="1" applyBorder="1">
      <alignment/>
      <protection/>
    </xf>
    <xf numFmtId="0" fontId="8" fillId="0" borderId="18" xfId="21" applyNumberFormat="1" applyFont="1" applyBorder="1">
      <alignment/>
      <protection/>
    </xf>
    <xf numFmtId="0" fontId="4" fillId="0" borderId="18" xfId="21" applyNumberFormat="1" applyBorder="1">
      <alignment/>
      <protection/>
    </xf>
    <xf numFmtId="0" fontId="4" fillId="0" borderId="19" xfId="21" applyNumberFormat="1" applyBorder="1">
      <alignment/>
      <protection/>
    </xf>
    <xf numFmtId="0" fontId="4" fillId="5" borderId="3" xfId="21" applyNumberFormat="1" applyFill="1" applyBorder="1" applyAlignment="1">
      <alignment horizontal="center"/>
      <protection/>
    </xf>
    <xf numFmtId="0" fontId="4" fillId="5" borderId="4" xfId="21" applyNumberFormat="1" applyFill="1" applyBorder="1">
      <alignment/>
      <protection/>
    </xf>
    <xf numFmtId="0" fontId="4" fillId="5" borderId="4" xfId="21" applyNumberFormat="1" applyFill="1" applyBorder="1" applyAlignment="1">
      <alignment horizontal="center"/>
      <protection/>
    </xf>
    <xf numFmtId="0" fontId="4" fillId="5" borderId="5" xfId="21" applyNumberFormat="1" applyFill="1" applyBorder="1" applyAlignment="1">
      <alignment horizontal="center"/>
      <protection/>
    </xf>
    <xf numFmtId="0" fontId="4" fillId="3" borderId="6" xfId="21" applyNumberFormat="1" applyFill="1" applyBorder="1" applyAlignment="1">
      <alignment horizontal="center"/>
      <protection/>
    </xf>
    <xf numFmtId="0" fontId="4" fillId="3" borderId="1" xfId="21" applyNumberFormat="1" applyFill="1" applyBorder="1" applyAlignment="1">
      <alignment horizontal="center"/>
      <protection/>
    </xf>
    <xf numFmtId="0" fontId="4" fillId="3" borderId="1" xfId="17" applyNumberFormat="1" applyFont="1" applyFill="1" applyBorder="1" applyAlignment="1">
      <alignment horizontal="center"/>
    </xf>
    <xf numFmtId="0" fontId="4" fillId="3" borderId="7" xfId="21" applyNumberFormat="1" applyFill="1" applyBorder="1" applyAlignment="1">
      <alignment horizontal="center"/>
      <protection/>
    </xf>
    <xf numFmtId="0" fontId="3" fillId="3" borderId="6" xfId="21" applyNumberFormat="1" applyFont="1" applyFill="1" applyBorder="1" applyAlignment="1">
      <alignment horizontal="center"/>
      <protection/>
    </xf>
    <xf numFmtId="0" fontId="3" fillId="3" borderId="1" xfId="21" applyNumberFormat="1" applyFont="1" applyFill="1" applyBorder="1" applyAlignment="1">
      <alignment horizontal="center"/>
      <protection/>
    </xf>
    <xf numFmtId="0" fontId="3" fillId="3" borderId="1" xfId="17" applyNumberFormat="1" applyFont="1" applyFill="1" applyBorder="1" applyAlignment="1">
      <alignment horizontal="center"/>
    </xf>
    <xf numFmtId="0" fontId="3" fillId="4" borderId="1" xfId="17" applyNumberFormat="1" applyFont="1" applyFill="1" applyBorder="1" applyAlignment="1">
      <alignment/>
    </xf>
    <xf numFmtId="0" fontId="4" fillId="0" borderId="1" xfId="17" applyNumberFormat="1" applyBorder="1" applyAlignment="1">
      <alignment/>
    </xf>
    <xf numFmtId="0" fontId="4" fillId="0" borderId="7" xfId="21" applyNumberFormat="1" applyBorder="1">
      <alignment/>
      <protection/>
    </xf>
    <xf numFmtId="0" fontId="4" fillId="0" borderId="20" xfId="17" applyNumberFormat="1" applyFont="1" applyFill="1" applyBorder="1" applyAlignment="1">
      <alignment/>
    </xf>
    <xf numFmtId="0" fontId="4" fillId="4" borderId="6" xfId="21" applyNumberFormat="1" applyFill="1" applyBorder="1">
      <alignment/>
      <protection/>
    </xf>
    <xf numFmtId="0" fontId="4" fillId="0" borderId="1" xfId="21" applyNumberFormat="1" applyBorder="1">
      <alignment/>
      <protection/>
    </xf>
    <xf numFmtId="0" fontId="4" fillId="0" borderId="8" xfId="21" applyNumberFormat="1" applyBorder="1">
      <alignment/>
      <protection/>
    </xf>
    <xf numFmtId="0" fontId="4" fillId="0" borderId="2" xfId="21" applyNumberFormat="1" applyBorder="1">
      <alignment/>
      <protection/>
    </xf>
    <xf numFmtId="0" fontId="4" fillId="0" borderId="9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B10" sqref="B10"/>
    </sheetView>
  </sheetViews>
  <sheetFormatPr defaultColWidth="8.796875" defaultRowHeight="14.25"/>
  <cols>
    <col min="1" max="1" width="10.19921875" style="0" customWidth="1"/>
    <col min="2" max="2" width="10.8984375" style="0" customWidth="1"/>
    <col min="3" max="3" width="11.09765625" style="0" customWidth="1"/>
    <col min="4" max="4" width="11.19921875" style="0" customWidth="1"/>
    <col min="5" max="6" width="11.5" style="0" customWidth="1"/>
  </cols>
  <sheetData>
    <row r="1" ht="13.5">
      <c r="B1" t="s">
        <v>9</v>
      </c>
    </row>
    <row r="2" ht="13.5">
      <c r="B2" t="s">
        <v>8</v>
      </c>
    </row>
    <row r="3" ht="13.5">
      <c r="B3" t="s">
        <v>10</v>
      </c>
    </row>
    <row r="4" ht="14.25" thickBot="1">
      <c r="F4" t="s">
        <v>7</v>
      </c>
    </row>
    <row r="5" spans="1:6" ht="13.5">
      <c r="A5" s="6" t="s">
        <v>0</v>
      </c>
      <c r="B5" s="7" t="s">
        <v>5</v>
      </c>
      <c r="C5" s="7" t="s">
        <v>2</v>
      </c>
      <c r="D5" s="7" t="s">
        <v>6</v>
      </c>
      <c r="E5" s="8" t="s">
        <v>3</v>
      </c>
      <c r="F5" s="9" t="s">
        <v>4</v>
      </c>
    </row>
    <row r="6" spans="1:6" ht="13.5">
      <c r="A6" s="10"/>
      <c r="B6" s="5"/>
      <c r="C6" s="5"/>
      <c r="D6" s="5"/>
      <c r="E6" s="5"/>
      <c r="F6" s="11">
        <v>13000</v>
      </c>
    </row>
    <row r="7" spans="1:6" ht="13.5">
      <c r="A7" s="12">
        <v>2001</v>
      </c>
      <c r="B7" s="4">
        <v>1670</v>
      </c>
      <c r="C7" s="1">
        <v>220</v>
      </c>
      <c r="D7" s="1">
        <v>0</v>
      </c>
      <c r="E7" s="2">
        <f aca="true" t="shared" si="0" ref="E7:E24">+B7-C7+D7</f>
        <v>1450</v>
      </c>
      <c r="F7" s="14">
        <f aca="true" t="shared" si="1" ref="F7:F24">+F6+E7</f>
        <v>14450</v>
      </c>
    </row>
    <row r="8" spans="1:6" ht="13.5">
      <c r="A8" s="12">
        <v>2002</v>
      </c>
      <c r="B8" s="4">
        <v>1670</v>
      </c>
      <c r="C8" s="1">
        <v>550</v>
      </c>
      <c r="D8" s="1">
        <v>0</v>
      </c>
      <c r="E8" s="2">
        <f t="shared" si="0"/>
        <v>1120</v>
      </c>
      <c r="F8" s="14">
        <f t="shared" si="1"/>
        <v>15570</v>
      </c>
    </row>
    <row r="9" spans="1:6" ht="13.5">
      <c r="A9" s="12">
        <v>2003</v>
      </c>
      <c r="B9" s="4">
        <v>1670</v>
      </c>
      <c r="C9" s="1">
        <v>1230</v>
      </c>
      <c r="D9" s="1">
        <v>0</v>
      </c>
      <c r="E9" s="2">
        <f t="shared" si="0"/>
        <v>440</v>
      </c>
      <c r="F9" s="14">
        <f t="shared" si="1"/>
        <v>16010</v>
      </c>
    </row>
    <row r="10" spans="1:6" ht="13.5">
      <c r="A10" s="12">
        <v>2004</v>
      </c>
      <c r="B10" s="4">
        <v>1670</v>
      </c>
      <c r="C10" s="1">
        <v>100</v>
      </c>
      <c r="D10" s="1">
        <v>0</v>
      </c>
      <c r="E10" s="2">
        <f t="shared" si="0"/>
        <v>1570</v>
      </c>
      <c r="F10" s="14">
        <f t="shared" si="1"/>
        <v>17580</v>
      </c>
    </row>
    <row r="11" spans="1:6" ht="13.5">
      <c r="A11" s="12">
        <v>2005</v>
      </c>
      <c r="B11" s="4">
        <v>1670</v>
      </c>
      <c r="C11" s="1">
        <v>1865</v>
      </c>
      <c r="D11" s="1">
        <v>0</v>
      </c>
      <c r="E11" s="2">
        <f t="shared" si="0"/>
        <v>-195</v>
      </c>
      <c r="F11" s="14">
        <f t="shared" si="1"/>
        <v>17385</v>
      </c>
    </row>
    <row r="12" spans="1:6" ht="13.5">
      <c r="A12" s="12">
        <v>2006</v>
      </c>
      <c r="B12" s="4">
        <v>1670</v>
      </c>
      <c r="C12" s="1">
        <v>960</v>
      </c>
      <c r="D12" s="1">
        <v>0</v>
      </c>
      <c r="E12" s="2">
        <f t="shared" si="0"/>
        <v>710</v>
      </c>
      <c r="F12" s="14">
        <f t="shared" si="1"/>
        <v>18095</v>
      </c>
    </row>
    <row r="13" spans="1:6" ht="13.5">
      <c r="A13" s="12">
        <v>2007</v>
      </c>
      <c r="B13" s="4">
        <v>1670</v>
      </c>
      <c r="C13" s="1">
        <v>10205</v>
      </c>
      <c r="D13" s="1">
        <v>0</v>
      </c>
      <c r="E13" s="2">
        <f t="shared" si="0"/>
        <v>-8535</v>
      </c>
      <c r="F13" s="14">
        <f t="shared" si="1"/>
        <v>9560</v>
      </c>
    </row>
    <row r="14" spans="1:6" ht="13.5">
      <c r="A14" s="12">
        <v>2008</v>
      </c>
      <c r="B14" s="4">
        <v>1670</v>
      </c>
      <c r="C14" s="1">
        <v>430</v>
      </c>
      <c r="D14" s="1">
        <v>0</v>
      </c>
      <c r="E14" s="2">
        <f t="shared" si="0"/>
        <v>1240</v>
      </c>
      <c r="F14" s="14">
        <f t="shared" si="1"/>
        <v>10800</v>
      </c>
    </row>
    <row r="15" spans="1:6" ht="13.5">
      <c r="A15" s="12">
        <v>2009</v>
      </c>
      <c r="B15" s="4">
        <v>1670</v>
      </c>
      <c r="C15" s="1">
        <v>130</v>
      </c>
      <c r="D15" s="1">
        <v>0</v>
      </c>
      <c r="E15" s="2">
        <f t="shared" si="0"/>
        <v>1540</v>
      </c>
      <c r="F15" s="14">
        <f t="shared" si="1"/>
        <v>12340</v>
      </c>
    </row>
    <row r="16" spans="1:6" ht="13.5">
      <c r="A16" s="12">
        <v>2010</v>
      </c>
      <c r="B16" s="4">
        <v>1670</v>
      </c>
      <c r="C16" s="1">
        <v>4490</v>
      </c>
      <c r="D16" s="1">
        <v>0</v>
      </c>
      <c r="E16" s="2">
        <f t="shared" si="0"/>
        <v>-2820</v>
      </c>
      <c r="F16" s="14">
        <f t="shared" si="1"/>
        <v>9520</v>
      </c>
    </row>
    <row r="17" spans="1:6" ht="13.5">
      <c r="A17" s="12">
        <v>2011</v>
      </c>
      <c r="B17" s="4">
        <v>1670</v>
      </c>
      <c r="C17" s="1">
        <v>520</v>
      </c>
      <c r="D17" s="1">
        <v>0</v>
      </c>
      <c r="E17" s="2">
        <f t="shared" si="0"/>
        <v>1150</v>
      </c>
      <c r="F17" s="14">
        <f t="shared" si="1"/>
        <v>10670</v>
      </c>
    </row>
    <row r="18" spans="1:6" ht="13.5">
      <c r="A18" s="12">
        <v>2012</v>
      </c>
      <c r="B18" s="4">
        <v>1670</v>
      </c>
      <c r="C18" s="1">
        <v>75</v>
      </c>
      <c r="D18" s="1">
        <v>0</v>
      </c>
      <c r="E18" s="2">
        <f t="shared" si="0"/>
        <v>1595</v>
      </c>
      <c r="F18" s="14">
        <f t="shared" si="1"/>
        <v>12265</v>
      </c>
    </row>
    <row r="19" spans="1:6" ht="13.5">
      <c r="A19" s="12">
        <v>2013</v>
      </c>
      <c r="B19" s="4">
        <v>1670</v>
      </c>
      <c r="C19" s="1">
        <v>200</v>
      </c>
      <c r="D19" s="1">
        <v>0</v>
      </c>
      <c r="E19" s="2">
        <f t="shared" si="0"/>
        <v>1470</v>
      </c>
      <c r="F19" s="14">
        <f t="shared" si="1"/>
        <v>13735</v>
      </c>
    </row>
    <row r="20" spans="1:6" ht="13.5">
      <c r="A20" s="12">
        <v>2014</v>
      </c>
      <c r="B20" s="4">
        <v>1670</v>
      </c>
      <c r="C20" s="1">
        <v>100</v>
      </c>
      <c r="D20" s="1">
        <v>0</v>
      </c>
      <c r="E20" s="2">
        <f t="shared" si="0"/>
        <v>1570</v>
      </c>
      <c r="F20" s="14">
        <f t="shared" si="1"/>
        <v>15305</v>
      </c>
    </row>
    <row r="21" spans="1:6" ht="13.5">
      <c r="A21" s="12">
        <v>2015</v>
      </c>
      <c r="B21" s="4">
        <v>1670</v>
      </c>
      <c r="C21" s="1">
        <v>7070</v>
      </c>
      <c r="D21" s="1">
        <v>0</v>
      </c>
      <c r="E21" s="2">
        <f t="shared" si="0"/>
        <v>-5400</v>
      </c>
      <c r="F21" s="14">
        <f t="shared" si="1"/>
        <v>9905</v>
      </c>
    </row>
    <row r="22" spans="1:6" ht="13.5">
      <c r="A22" s="12">
        <v>2016</v>
      </c>
      <c r="B22" s="4">
        <v>1670</v>
      </c>
      <c r="C22" s="1">
        <v>12280</v>
      </c>
      <c r="D22" s="1">
        <v>0</v>
      </c>
      <c r="E22" s="2">
        <f t="shared" si="0"/>
        <v>-10610</v>
      </c>
      <c r="F22" s="14">
        <f t="shared" si="1"/>
        <v>-705</v>
      </c>
    </row>
    <row r="23" spans="1:6" ht="13.5">
      <c r="A23" s="12">
        <v>2017</v>
      </c>
      <c r="B23" s="4">
        <v>1670</v>
      </c>
      <c r="C23" s="1">
        <v>30</v>
      </c>
      <c r="D23" s="1">
        <v>0</v>
      </c>
      <c r="E23" s="2">
        <f t="shared" si="0"/>
        <v>1640</v>
      </c>
      <c r="F23" s="14">
        <f t="shared" si="1"/>
        <v>935</v>
      </c>
    </row>
    <row r="24" spans="1:6" ht="13.5">
      <c r="A24" s="12">
        <v>2018</v>
      </c>
      <c r="B24" s="4">
        <v>1670</v>
      </c>
      <c r="C24" s="1">
        <v>6000</v>
      </c>
      <c r="D24" s="1">
        <v>0</v>
      </c>
      <c r="E24" s="2">
        <f t="shared" si="0"/>
        <v>-4330</v>
      </c>
      <c r="F24" s="14">
        <f t="shared" si="1"/>
        <v>-3395</v>
      </c>
    </row>
    <row r="25" spans="1:6" ht="14.25" thickBot="1">
      <c r="A25" s="13" t="s">
        <v>1</v>
      </c>
      <c r="B25" s="3">
        <f>SUM(B6:B24)</f>
        <v>30060</v>
      </c>
      <c r="C25" s="3">
        <f>SUM(C6:C24)</f>
        <v>46455</v>
      </c>
      <c r="D25" s="3">
        <f>SUM(D6:D24)</f>
        <v>0</v>
      </c>
      <c r="E25" s="3">
        <f>SUM(E7:E24)</f>
        <v>-16395</v>
      </c>
      <c r="F25" s="15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B11" sqref="B11"/>
    </sheetView>
  </sheetViews>
  <sheetFormatPr defaultColWidth="8.796875" defaultRowHeight="14.25"/>
  <cols>
    <col min="1" max="6" width="10.59765625" style="0" customWidth="1"/>
  </cols>
  <sheetData>
    <row r="2" spans="1:2" ht="13.5">
      <c r="A2" t="s">
        <v>11</v>
      </c>
      <c r="B2" t="s">
        <v>12</v>
      </c>
    </row>
    <row r="3" ht="13.5">
      <c r="B3" t="s">
        <v>13</v>
      </c>
    </row>
    <row r="4" ht="13.5">
      <c r="B4" t="s">
        <v>14</v>
      </c>
    </row>
    <row r="5" ht="13.5">
      <c r="B5" t="s">
        <v>15</v>
      </c>
    </row>
    <row r="6" ht="14.25" thickBot="1"/>
    <row r="7" spans="1:6" ht="13.5">
      <c r="A7" s="6" t="s">
        <v>0</v>
      </c>
      <c r="B7" s="7" t="s">
        <v>5</v>
      </c>
      <c r="C7" s="7" t="s">
        <v>2</v>
      </c>
      <c r="D7" s="7" t="s">
        <v>6</v>
      </c>
      <c r="E7" s="8" t="s">
        <v>3</v>
      </c>
      <c r="F7" s="9" t="s">
        <v>4</v>
      </c>
    </row>
    <row r="8" spans="1:6" ht="13.5">
      <c r="A8" s="10" t="s">
        <v>7</v>
      </c>
      <c r="B8" s="5"/>
      <c r="C8" s="5"/>
      <c r="D8" s="5"/>
      <c r="E8" s="5"/>
      <c r="F8" s="11">
        <v>13000</v>
      </c>
    </row>
    <row r="9" spans="1:6" ht="13.5">
      <c r="A9" s="12">
        <v>2001</v>
      </c>
      <c r="B9" s="4">
        <v>1670</v>
      </c>
      <c r="C9" s="1">
        <v>220</v>
      </c>
      <c r="D9" s="1">
        <v>1200</v>
      </c>
      <c r="E9" s="2">
        <f aca="true" t="shared" si="0" ref="E9:E26">+B9-C9+D9</f>
        <v>2650</v>
      </c>
      <c r="F9" s="14">
        <f aca="true" t="shared" si="1" ref="F9:F26">+F8+E9</f>
        <v>15650</v>
      </c>
    </row>
    <row r="10" spans="1:6" ht="13.5">
      <c r="A10" s="12">
        <v>2002</v>
      </c>
      <c r="B10" s="4">
        <v>1670</v>
      </c>
      <c r="C10" s="1">
        <v>550</v>
      </c>
      <c r="D10" s="1">
        <v>1200</v>
      </c>
      <c r="E10" s="2">
        <f t="shared" si="0"/>
        <v>2320</v>
      </c>
      <c r="F10" s="14">
        <f t="shared" si="1"/>
        <v>17970</v>
      </c>
    </row>
    <row r="11" spans="1:6" ht="13.5">
      <c r="A11" s="12">
        <v>2003</v>
      </c>
      <c r="B11" s="4">
        <v>1670</v>
      </c>
      <c r="C11" s="1">
        <v>1230</v>
      </c>
      <c r="D11" s="1">
        <v>1200</v>
      </c>
      <c r="E11" s="2">
        <f t="shared" si="0"/>
        <v>1640</v>
      </c>
      <c r="F11" s="14">
        <f t="shared" si="1"/>
        <v>19610</v>
      </c>
    </row>
    <row r="12" spans="1:6" ht="13.5">
      <c r="A12" s="12">
        <v>2004</v>
      </c>
      <c r="B12" s="4">
        <v>1670</v>
      </c>
      <c r="C12" s="1">
        <v>100</v>
      </c>
      <c r="D12" s="1">
        <v>1200</v>
      </c>
      <c r="E12" s="2">
        <f t="shared" si="0"/>
        <v>2770</v>
      </c>
      <c r="F12" s="14">
        <f t="shared" si="1"/>
        <v>22380</v>
      </c>
    </row>
    <row r="13" spans="1:6" ht="13.5">
      <c r="A13" s="12">
        <v>2005</v>
      </c>
      <c r="B13" s="4">
        <v>1670</v>
      </c>
      <c r="C13" s="1">
        <v>1865</v>
      </c>
      <c r="D13" s="1">
        <v>1200</v>
      </c>
      <c r="E13" s="2">
        <f t="shared" si="0"/>
        <v>1005</v>
      </c>
      <c r="F13" s="14">
        <f t="shared" si="1"/>
        <v>23385</v>
      </c>
    </row>
    <row r="14" spans="1:6" ht="13.5">
      <c r="A14" s="12">
        <v>2006</v>
      </c>
      <c r="B14" s="4">
        <v>1670</v>
      </c>
      <c r="C14" s="1">
        <v>960</v>
      </c>
      <c r="D14" s="1">
        <v>1200</v>
      </c>
      <c r="E14" s="2">
        <f t="shared" si="0"/>
        <v>1910</v>
      </c>
      <c r="F14" s="14">
        <f t="shared" si="1"/>
        <v>25295</v>
      </c>
    </row>
    <row r="15" spans="1:6" ht="13.5">
      <c r="A15" s="12">
        <v>2007</v>
      </c>
      <c r="B15" s="4">
        <v>1670</v>
      </c>
      <c r="C15" s="1">
        <v>10205</v>
      </c>
      <c r="D15" s="1">
        <v>1200</v>
      </c>
      <c r="E15" s="2">
        <f t="shared" si="0"/>
        <v>-7335</v>
      </c>
      <c r="F15" s="14">
        <f t="shared" si="1"/>
        <v>17960</v>
      </c>
    </row>
    <row r="16" spans="1:6" ht="13.5">
      <c r="A16" s="12">
        <v>2008</v>
      </c>
      <c r="B16" s="4">
        <v>1670</v>
      </c>
      <c r="C16" s="1">
        <v>430</v>
      </c>
      <c r="D16" s="1">
        <v>1200</v>
      </c>
      <c r="E16" s="2">
        <f t="shared" si="0"/>
        <v>2440</v>
      </c>
      <c r="F16" s="14">
        <f t="shared" si="1"/>
        <v>20400</v>
      </c>
    </row>
    <row r="17" spans="1:6" ht="13.5">
      <c r="A17" s="12">
        <v>2009</v>
      </c>
      <c r="B17" s="4">
        <v>1670</v>
      </c>
      <c r="C17" s="1">
        <v>130</v>
      </c>
      <c r="D17" s="1">
        <v>1200</v>
      </c>
      <c r="E17" s="2">
        <f t="shared" si="0"/>
        <v>2740</v>
      </c>
      <c r="F17" s="14">
        <f t="shared" si="1"/>
        <v>23140</v>
      </c>
    </row>
    <row r="18" spans="1:6" ht="13.5">
      <c r="A18" s="12">
        <v>2010</v>
      </c>
      <c r="B18" s="4">
        <v>1670</v>
      </c>
      <c r="C18" s="1">
        <v>4490</v>
      </c>
      <c r="D18" s="1">
        <v>1200</v>
      </c>
      <c r="E18" s="2">
        <f t="shared" si="0"/>
        <v>-1620</v>
      </c>
      <c r="F18" s="14">
        <f t="shared" si="1"/>
        <v>21520</v>
      </c>
    </row>
    <row r="19" spans="1:6" ht="13.5">
      <c r="A19" s="12">
        <v>2011</v>
      </c>
      <c r="B19" s="4">
        <v>1670</v>
      </c>
      <c r="C19" s="1">
        <v>520</v>
      </c>
      <c r="D19" s="1">
        <v>1200</v>
      </c>
      <c r="E19" s="2">
        <f t="shared" si="0"/>
        <v>2350</v>
      </c>
      <c r="F19" s="14">
        <f t="shared" si="1"/>
        <v>23870</v>
      </c>
    </row>
    <row r="20" spans="1:6" ht="13.5">
      <c r="A20" s="12">
        <v>2012</v>
      </c>
      <c r="B20" s="4">
        <v>1670</v>
      </c>
      <c r="C20" s="1">
        <v>75</v>
      </c>
      <c r="D20" s="1">
        <v>1200</v>
      </c>
      <c r="E20" s="2">
        <f t="shared" si="0"/>
        <v>2795</v>
      </c>
      <c r="F20" s="14">
        <f t="shared" si="1"/>
        <v>26665</v>
      </c>
    </row>
    <row r="21" spans="1:6" ht="13.5">
      <c r="A21" s="12">
        <v>2013</v>
      </c>
      <c r="B21" s="4">
        <v>1670</v>
      </c>
      <c r="C21" s="1">
        <v>200</v>
      </c>
      <c r="D21" s="1">
        <v>1200</v>
      </c>
      <c r="E21" s="2">
        <f t="shared" si="0"/>
        <v>2670</v>
      </c>
      <c r="F21" s="14">
        <f t="shared" si="1"/>
        <v>29335</v>
      </c>
    </row>
    <row r="22" spans="1:6" ht="13.5">
      <c r="A22" s="12">
        <v>2014</v>
      </c>
      <c r="B22" s="4">
        <v>1670</v>
      </c>
      <c r="C22" s="1">
        <v>100</v>
      </c>
      <c r="D22" s="1">
        <v>1200</v>
      </c>
      <c r="E22" s="2">
        <f t="shared" si="0"/>
        <v>2770</v>
      </c>
      <c r="F22" s="14">
        <f t="shared" si="1"/>
        <v>32105</v>
      </c>
    </row>
    <row r="23" spans="1:6" ht="13.5">
      <c r="A23" s="12">
        <v>2015</v>
      </c>
      <c r="B23" s="4">
        <v>1670</v>
      </c>
      <c r="C23" s="1">
        <v>7070</v>
      </c>
      <c r="D23" s="1">
        <v>1200</v>
      </c>
      <c r="E23" s="2">
        <f t="shared" si="0"/>
        <v>-4200</v>
      </c>
      <c r="F23" s="14">
        <f t="shared" si="1"/>
        <v>27905</v>
      </c>
    </row>
    <row r="24" spans="1:6" ht="13.5">
      <c r="A24" s="12">
        <v>2016</v>
      </c>
      <c r="B24" s="4">
        <v>1670</v>
      </c>
      <c r="C24" s="1">
        <v>12280</v>
      </c>
      <c r="D24" s="1">
        <v>1200</v>
      </c>
      <c r="E24" s="2">
        <f t="shared" si="0"/>
        <v>-9410</v>
      </c>
      <c r="F24" s="14">
        <f t="shared" si="1"/>
        <v>18495</v>
      </c>
    </row>
    <row r="25" spans="1:6" ht="13.5">
      <c r="A25" s="12">
        <v>2017</v>
      </c>
      <c r="B25" s="4">
        <v>1670</v>
      </c>
      <c r="C25" s="1">
        <v>30</v>
      </c>
      <c r="D25" s="1">
        <v>1200</v>
      </c>
      <c r="E25" s="2">
        <f t="shared" si="0"/>
        <v>2840</v>
      </c>
      <c r="F25" s="14">
        <f t="shared" si="1"/>
        <v>21335</v>
      </c>
    </row>
    <row r="26" spans="1:6" ht="13.5">
      <c r="A26" s="12">
        <v>2018</v>
      </c>
      <c r="B26" s="4">
        <v>1670</v>
      </c>
      <c r="C26" s="1">
        <v>6000</v>
      </c>
      <c r="D26" s="1">
        <v>1200</v>
      </c>
      <c r="E26" s="2">
        <f t="shared" si="0"/>
        <v>-3130</v>
      </c>
      <c r="F26" s="14">
        <f t="shared" si="1"/>
        <v>18205</v>
      </c>
    </row>
    <row r="27" spans="1:6" ht="14.25" thickBot="1">
      <c r="A27" s="13" t="s">
        <v>1</v>
      </c>
      <c r="B27" s="3">
        <f>SUM(B8:B26)</f>
        <v>30060</v>
      </c>
      <c r="C27" s="3">
        <f>SUM(C8:C26)</f>
        <v>46455</v>
      </c>
      <c r="D27" s="3">
        <f>SUM(D8:D26)</f>
        <v>21600</v>
      </c>
      <c r="E27" s="3">
        <f>SUM(E9:E26)</f>
        <v>5205</v>
      </c>
      <c r="F27" s="15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D29" sqref="D29"/>
    </sheetView>
  </sheetViews>
  <sheetFormatPr defaultColWidth="8.796875" defaultRowHeight="14.25"/>
  <cols>
    <col min="1" max="2" width="10.59765625" style="21" customWidth="1"/>
    <col min="3" max="3" width="16" style="21" customWidth="1"/>
    <col min="4" max="4" width="11.19921875" style="21" customWidth="1"/>
    <col min="5" max="5" width="12.19921875" style="21" customWidth="1"/>
    <col min="6" max="6" width="10.59765625" style="21" customWidth="1"/>
    <col min="7" max="7" width="11.19921875" style="21" customWidth="1"/>
    <col min="8" max="10" width="10.59765625" style="21" customWidth="1"/>
    <col min="11" max="16384" width="9" style="21" customWidth="1"/>
  </cols>
  <sheetData>
    <row r="1" spans="1:11" ht="13.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7.25">
      <c r="A2" s="20"/>
      <c r="B2" s="22" t="s">
        <v>16</v>
      </c>
      <c r="C2" s="20"/>
      <c r="D2" s="20"/>
      <c r="E2" s="23" t="s">
        <v>17</v>
      </c>
      <c r="F2" s="20"/>
      <c r="G2" s="20"/>
      <c r="H2" s="20"/>
      <c r="I2" s="20"/>
      <c r="J2" s="20"/>
      <c r="K2" s="20"/>
    </row>
    <row r="3" spans="1:11" ht="13.5">
      <c r="A3" s="20"/>
      <c r="B3" s="20"/>
      <c r="C3" s="20"/>
      <c r="D3" s="20"/>
      <c r="E3" s="23" t="s">
        <v>19</v>
      </c>
      <c r="F3" s="20"/>
      <c r="G3" s="20"/>
      <c r="H3" s="24"/>
      <c r="I3" s="20"/>
      <c r="J3" s="20"/>
      <c r="K3" s="20"/>
    </row>
    <row r="4" spans="1:11" ht="14.25" thickBot="1">
      <c r="A4" s="20"/>
      <c r="B4" s="20"/>
      <c r="C4" s="25" t="s">
        <v>20</v>
      </c>
      <c r="D4" s="20"/>
      <c r="E4" s="23" t="s">
        <v>21</v>
      </c>
      <c r="F4" s="20"/>
      <c r="G4" s="20"/>
      <c r="H4" s="24" t="s">
        <v>18</v>
      </c>
      <c r="I4" s="20"/>
      <c r="J4" s="20"/>
      <c r="K4" s="20"/>
    </row>
    <row r="5" spans="1:11" ht="13.5">
      <c r="A5" s="20"/>
      <c r="B5" s="26" t="s">
        <v>22</v>
      </c>
      <c r="C5" s="27"/>
      <c r="D5" s="27"/>
      <c r="E5" s="27"/>
      <c r="F5" s="27"/>
      <c r="G5" s="27"/>
      <c r="H5" s="28"/>
      <c r="I5" s="20"/>
      <c r="J5" s="20"/>
      <c r="K5" s="20"/>
    </row>
    <row r="6" spans="1:11" ht="13.5">
      <c r="A6" s="20"/>
      <c r="B6" s="29"/>
      <c r="C6" s="30"/>
      <c r="D6" s="30"/>
      <c r="E6" s="30"/>
      <c r="F6" s="30"/>
      <c r="G6" s="30"/>
      <c r="H6" s="31"/>
      <c r="I6" s="20"/>
      <c r="J6" s="20"/>
      <c r="K6" s="20"/>
    </row>
    <row r="7" spans="1:11" ht="13.5">
      <c r="A7" s="20"/>
      <c r="B7" s="29" t="s">
        <v>23</v>
      </c>
      <c r="C7" s="30" t="s">
        <v>24</v>
      </c>
      <c r="D7" s="30"/>
      <c r="E7" s="30"/>
      <c r="F7" s="30"/>
      <c r="G7" s="30"/>
      <c r="H7" s="31"/>
      <c r="I7" s="20"/>
      <c r="J7" s="20"/>
      <c r="K7" s="20"/>
    </row>
    <row r="8" spans="1:11" ht="13.5">
      <c r="A8" s="20"/>
      <c r="B8" s="29" t="s">
        <v>25</v>
      </c>
      <c r="C8" s="30" t="s">
        <v>26</v>
      </c>
      <c r="D8" s="30"/>
      <c r="E8" s="30"/>
      <c r="F8" s="30"/>
      <c r="G8" s="30"/>
      <c r="H8" s="31"/>
      <c r="I8" s="20"/>
      <c r="J8" s="20"/>
      <c r="K8" s="20"/>
    </row>
    <row r="9" spans="1:11" ht="13.5">
      <c r="A9" s="20"/>
      <c r="B9" s="29" t="s">
        <v>27</v>
      </c>
      <c r="C9" s="30" t="s">
        <v>28</v>
      </c>
      <c r="D9" s="30"/>
      <c r="E9" s="30"/>
      <c r="F9" s="30"/>
      <c r="G9" s="30"/>
      <c r="H9" s="31"/>
      <c r="I9" s="20"/>
      <c r="J9" s="20"/>
      <c r="K9" s="20"/>
    </row>
    <row r="10" spans="1:11" ht="14.25" thickBot="1">
      <c r="A10" s="20"/>
      <c r="B10" s="29"/>
      <c r="C10" s="32" t="s">
        <v>29</v>
      </c>
      <c r="D10" s="30"/>
      <c r="E10" s="30"/>
      <c r="F10" s="30"/>
      <c r="G10" s="30"/>
      <c r="H10" s="31"/>
      <c r="I10" s="20"/>
      <c r="J10" s="20"/>
      <c r="K10" s="20"/>
    </row>
    <row r="11" spans="1:11" ht="14.25" thickBot="1">
      <c r="A11" s="20"/>
      <c r="B11" s="29"/>
      <c r="C11" s="33" t="s">
        <v>30</v>
      </c>
      <c r="D11" s="34" t="s">
        <v>31</v>
      </c>
      <c r="E11" s="30"/>
      <c r="F11" s="30"/>
      <c r="G11" s="30"/>
      <c r="H11" s="31"/>
      <c r="I11" s="20"/>
      <c r="J11" s="20"/>
      <c r="K11" s="20"/>
    </row>
    <row r="12" spans="1:11" ht="14.25" thickBot="1">
      <c r="A12" s="20"/>
      <c r="B12" s="29"/>
      <c r="C12" s="35" t="s">
        <v>32</v>
      </c>
      <c r="D12" s="36">
        <v>1200</v>
      </c>
      <c r="E12" s="30" t="s">
        <v>33</v>
      </c>
      <c r="F12" s="30"/>
      <c r="G12" s="30"/>
      <c r="H12" s="31"/>
      <c r="I12" s="20"/>
      <c r="J12" s="20"/>
      <c r="K12" s="20"/>
    </row>
    <row r="13" spans="1:11" ht="13.5">
      <c r="A13" s="20"/>
      <c r="B13" s="29"/>
      <c r="C13" s="37"/>
      <c r="D13" s="38"/>
      <c r="E13" s="30"/>
      <c r="F13" s="30"/>
      <c r="G13" s="30"/>
      <c r="H13" s="31"/>
      <c r="I13" s="20"/>
      <c r="J13" s="20"/>
      <c r="K13" s="20"/>
    </row>
    <row r="14" spans="1:11" ht="13.5">
      <c r="A14" s="20"/>
      <c r="B14" s="29" t="s">
        <v>34</v>
      </c>
      <c r="C14" s="39" t="s">
        <v>35</v>
      </c>
      <c r="D14" s="30"/>
      <c r="E14" s="30"/>
      <c r="F14" s="30"/>
      <c r="G14" s="30"/>
      <c r="H14" s="31"/>
      <c r="I14" s="20"/>
      <c r="J14" s="20"/>
      <c r="K14" s="20"/>
    </row>
    <row r="15" spans="1:11" ht="13.5">
      <c r="A15" s="20"/>
      <c r="B15" s="29" t="s">
        <v>36</v>
      </c>
      <c r="C15" s="30" t="s">
        <v>37</v>
      </c>
      <c r="D15" s="30"/>
      <c r="E15" s="30"/>
      <c r="F15" s="30"/>
      <c r="G15" s="30"/>
      <c r="H15" s="31"/>
      <c r="I15" s="20"/>
      <c r="J15" s="20"/>
      <c r="K15" s="20"/>
    </row>
    <row r="16" spans="1:11" ht="13.5">
      <c r="A16" s="20"/>
      <c r="B16" s="40"/>
      <c r="C16" s="30" t="s">
        <v>38</v>
      </c>
      <c r="D16" s="30"/>
      <c r="E16" s="30"/>
      <c r="F16" s="30"/>
      <c r="G16" s="30"/>
      <c r="H16" s="31"/>
      <c r="I16" s="20"/>
      <c r="J16" s="20"/>
      <c r="K16" s="20"/>
    </row>
    <row r="17" spans="1:11" ht="13.5">
      <c r="A17" s="20"/>
      <c r="B17" s="40"/>
      <c r="C17" s="30" t="s">
        <v>39</v>
      </c>
      <c r="D17" s="30"/>
      <c r="E17" s="30"/>
      <c r="F17" s="30"/>
      <c r="G17" s="30"/>
      <c r="H17" s="31"/>
      <c r="I17" s="20"/>
      <c r="J17" s="20"/>
      <c r="K17" s="20"/>
    </row>
    <row r="18" spans="1:11" ht="13.5">
      <c r="A18" s="20"/>
      <c r="B18" s="40"/>
      <c r="C18" s="30"/>
      <c r="D18" s="30"/>
      <c r="E18" s="30"/>
      <c r="F18" s="30"/>
      <c r="G18" s="30"/>
      <c r="H18" s="31"/>
      <c r="I18" s="20"/>
      <c r="J18" s="20"/>
      <c r="K18" s="20"/>
    </row>
    <row r="19" spans="1:11" ht="14.25" thickBot="1">
      <c r="A19" s="20"/>
      <c r="B19" s="41" t="s">
        <v>40</v>
      </c>
      <c r="C19" s="42" t="s">
        <v>41</v>
      </c>
      <c r="D19" s="43"/>
      <c r="E19" s="44"/>
      <c r="F19" s="45"/>
      <c r="G19" s="45"/>
      <c r="H19" s="46"/>
      <c r="I19" s="20"/>
      <c r="J19" s="20"/>
      <c r="K19" s="20"/>
    </row>
    <row r="20" spans="1:11" ht="13.5">
      <c r="A20" s="20"/>
      <c r="B20" s="20"/>
      <c r="C20" s="23"/>
      <c r="D20" s="23"/>
      <c r="E20" s="23"/>
      <c r="F20" s="20"/>
      <c r="G20" s="20"/>
      <c r="H20" s="20"/>
      <c r="I20" s="20"/>
      <c r="J20" s="20"/>
      <c r="K20" s="20"/>
    </row>
    <row r="21" spans="1:11" ht="13.5">
      <c r="A21" s="20"/>
      <c r="B21" s="20"/>
      <c r="C21" s="20"/>
      <c r="D21" s="20"/>
      <c r="E21" s="20"/>
      <c r="F21" s="20"/>
      <c r="G21" s="20"/>
      <c r="H21" s="23"/>
      <c r="I21" s="23"/>
      <c r="J21" s="20"/>
      <c r="K21" s="20"/>
    </row>
    <row r="22" spans="1:11" ht="18" thickBot="1">
      <c r="A22" s="22" t="s">
        <v>16</v>
      </c>
      <c r="B22" s="20"/>
      <c r="C22" s="20"/>
      <c r="D22" s="20"/>
      <c r="E22" s="20"/>
      <c r="F22" s="20"/>
      <c r="G22" s="20" t="s">
        <v>42</v>
      </c>
      <c r="H22" s="23"/>
      <c r="I22" s="23"/>
      <c r="J22" s="20"/>
      <c r="K22" s="20"/>
    </row>
    <row r="23" spans="1:11" ht="13.5">
      <c r="A23" s="47" t="s">
        <v>43</v>
      </c>
      <c r="B23" s="48"/>
      <c r="C23" s="49" t="s">
        <v>44</v>
      </c>
      <c r="D23" s="49" t="s">
        <v>45</v>
      </c>
      <c r="E23" s="49" t="s">
        <v>46</v>
      </c>
      <c r="F23" s="49" t="s">
        <v>47</v>
      </c>
      <c r="G23" s="49" t="s">
        <v>48</v>
      </c>
      <c r="H23" s="49" t="s">
        <v>49</v>
      </c>
      <c r="I23" s="49" t="s">
        <v>50</v>
      </c>
      <c r="J23" s="50"/>
      <c r="K23" s="20"/>
    </row>
    <row r="24" spans="1:11" ht="13.5">
      <c r="A24" s="51" t="s">
        <v>51</v>
      </c>
      <c r="B24" s="52" t="s">
        <v>0</v>
      </c>
      <c r="C24" s="52" t="s">
        <v>5</v>
      </c>
      <c r="D24" s="52" t="s">
        <v>2</v>
      </c>
      <c r="E24" s="52" t="s">
        <v>52</v>
      </c>
      <c r="F24" s="53" t="s">
        <v>3</v>
      </c>
      <c r="G24" s="52" t="s">
        <v>4</v>
      </c>
      <c r="H24" s="52" t="s">
        <v>53</v>
      </c>
      <c r="I24" s="52" t="s">
        <v>54</v>
      </c>
      <c r="J24" s="54" t="s">
        <v>0</v>
      </c>
      <c r="K24" s="20"/>
    </row>
    <row r="25" spans="1:11" ht="13.5">
      <c r="A25" s="55" t="s">
        <v>55</v>
      </c>
      <c r="B25" s="56" t="s">
        <v>56</v>
      </c>
      <c r="C25" s="57" t="s">
        <v>57</v>
      </c>
      <c r="D25" s="57" t="s">
        <v>58</v>
      </c>
      <c r="E25" s="57" t="s">
        <v>59</v>
      </c>
      <c r="F25" s="57" t="s">
        <v>60</v>
      </c>
      <c r="G25" s="58">
        <v>13000</v>
      </c>
      <c r="H25" s="58">
        <v>14587</v>
      </c>
      <c r="I25" s="59">
        <v>1587</v>
      </c>
      <c r="J25" s="60"/>
      <c r="K25" s="61"/>
    </row>
    <row r="26" spans="1:11" ht="13.5">
      <c r="A26" s="62"/>
      <c r="B26" s="63">
        <v>2001</v>
      </c>
      <c r="C26" s="16">
        <v>1670</v>
      </c>
      <c r="D26" s="17">
        <v>220</v>
      </c>
      <c r="E26" s="1">
        <f>$D$12</f>
        <v>1200</v>
      </c>
      <c r="F26" s="2">
        <f>+C26-D26+E26</f>
        <v>2650</v>
      </c>
      <c r="G26" s="1">
        <f>+G25+F26</f>
        <v>15650</v>
      </c>
      <c r="H26" s="17">
        <v>16990</v>
      </c>
      <c r="I26" s="2">
        <v>1340</v>
      </c>
      <c r="J26" s="60">
        <v>2001</v>
      </c>
      <c r="K26" s="61"/>
    </row>
    <row r="27" spans="1:11" ht="13.5">
      <c r="A27" s="62"/>
      <c r="B27" s="63">
        <v>2002</v>
      </c>
      <c r="C27" s="18">
        <f>IF(A27=0,C26,C26*(A27+100)/100)</f>
        <v>1670</v>
      </c>
      <c r="D27" s="17">
        <v>550</v>
      </c>
      <c r="E27" s="1">
        <f aca="true" t="shared" si="0" ref="E27:E43">$D$12</f>
        <v>1200</v>
      </c>
      <c r="F27" s="2">
        <f aca="true" t="shared" si="1" ref="F27:F43">+C27-D27+E27</f>
        <v>2320</v>
      </c>
      <c r="G27" s="1">
        <f aca="true" t="shared" si="2" ref="G27:G43">+G26+F27</f>
        <v>17970</v>
      </c>
      <c r="H27" s="17">
        <v>20770</v>
      </c>
      <c r="I27" s="2">
        <v>2800</v>
      </c>
      <c r="J27" s="60">
        <v>2002</v>
      </c>
      <c r="K27" s="20"/>
    </row>
    <row r="28" spans="1:11" ht="13.5">
      <c r="A28" s="62"/>
      <c r="B28" s="63">
        <v>2003</v>
      </c>
      <c r="C28" s="18">
        <f aca="true" t="shared" si="3" ref="C28:C43">IF(A28=0,C27,C27*(A28+100)/100)</f>
        <v>1670</v>
      </c>
      <c r="D28" s="17">
        <v>1230</v>
      </c>
      <c r="E28" s="1">
        <f t="shared" si="0"/>
        <v>1200</v>
      </c>
      <c r="F28" s="2">
        <f t="shared" si="1"/>
        <v>1640</v>
      </c>
      <c r="G28" s="1">
        <f t="shared" si="2"/>
        <v>19610</v>
      </c>
      <c r="H28" s="17"/>
      <c r="I28" s="19" t="s">
        <v>61</v>
      </c>
      <c r="J28" s="60">
        <v>2003</v>
      </c>
      <c r="K28" s="20"/>
    </row>
    <row r="29" spans="1:11" ht="13.5">
      <c r="A29" s="62"/>
      <c r="B29" s="63">
        <v>2004</v>
      </c>
      <c r="C29" s="18">
        <f t="shared" si="3"/>
        <v>1670</v>
      </c>
      <c r="D29" s="17">
        <v>100</v>
      </c>
      <c r="E29" s="1">
        <f t="shared" si="0"/>
        <v>1200</v>
      </c>
      <c r="F29" s="2">
        <f t="shared" si="1"/>
        <v>2770</v>
      </c>
      <c r="G29" s="1">
        <f t="shared" si="2"/>
        <v>22380</v>
      </c>
      <c r="H29" s="17"/>
      <c r="I29" s="2"/>
      <c r="J29" s="60">
        <v>2004</v>
      </c>
      <c r="K29" s="20"/>
    </row>
    <row r="30" spans="1:11" ht="13.5">
      <c r="A30" s="62"/>
      <c r="B30" s="63">
        <v>2005</v>
      </c>
      <c r="C30" s="18">
        <f t="shared" si="3"/>
        <v>1670</v>
      </c>
      <c r="D30" s="17">
        <v>1865</v>
      </c>
      <c r="E30" s="1">
        <f t="shared" si="0"/>
        <v>1200</v>
      </c>
      <c r="F30" s="2">
        <f t="shared" si="1"/>
        <v>1005</v>
      </c>
      <c r="G30" s="1">
        <f t="shared" si="2"/>
        <v>23385</v>
      </c>
      <c r="H30" s="17"/>
      <c r="I30" s="2"/>
      <c r="J30" s="60">
        <v>2005</v>
      </c>
      <c r="K30" s="20"/>
    </row>
    <row r="31" spans="1:11" ht="13.5">
      <c r="A31" s="62"/>
      <c r="B31" s="63">
        <v>2006</v>
      </c>
      <c r="C31" s="18">
        <f t="shared" si="3"/>
        <v>1670</v>
      </c>
      <c r="D31" s="17">
        <v>960</v>
      </c>
      <c r="E31" s="1">
        <f t="shared" si="0"/>
        <v>1200</v>
      </c>
      <c r="F31" s="2">
        <f t="shared" si="1"/>
        <v>1910</v>
      </c>
      <c r="G31" s="1">
        <f t="shared" si="2"/>
        <v>25295</v>
      </c>
      <c r="H31" s="17"/>
      <c r="I31" s="2"/>
      <c r="J31" s="60">
        <v>2006</v>
      </c>
      <c r="K31" s="20"/>
    </row>
    <row r="32" spans="1:11" ht="13.5">
      <c r="A32" s="62">
        <v>10</v>
      </c>
      <c r="B32" s="63">
        <v>2007</v>
      </c>
      <c r="C32" s="18">
        <f t="shared" si="3"/>
        <v>1837</v>
      </c>
      <c r="D32" s="17">
        <v>10205</v>
      </c>
      <c r="E32" s="1">
        <f t="shared" si="0"/>
        <v>1200</v>
      </c>
      <c r="F32" s="2">
        <f t="shared" si="1"/>
        <v>-7168</v>
      </c>
      <c r="G32" s="1">
        <f t="shared" si="2"/>
        <v>18127</v>
      </c>
      <c r="H32" s="17"/>
      <c r="I32" s="2"/>
      <c r="J32" s="60">
        <v>2007</v>
      </c>
      <c r="K32" s="20"/>
    </row>
    <row r="33" spans="1:11" ht="13.5">
      <c r="A33" s="62"/>
      <c r="B33" s="63">
        <v>2008</v>
      </c>
      <c r="C33" s="18">
        <f t="shared" si="3"/>
        <v>1837</v>
      </c>
      <c r="D33" s="17">
        <v>430</v>
      </c>
      <c r="E33" s="1">
        <f t="shared" si="0"/>
        <v>1200</v>
      </c>
      <c r="F33" s="2">
        <f t="shared" si="1"/>
        <v>2607</v>
      </c>
      <c r="G33" s="1">
        <f t="shared" si="2"/>
        <v>20734</v>
      </c>
      <c r="H33" s="17"/>
      <c r="I33" s="2"/>
      <c r="J33" s="60">
        <v>2008</v>
      </c>
      <c r="K33" s="20"/>
    </row>
    <row r="34" spans="1:11" ht="13.5">
      <c r="A34" s="62"/>
      <c r="B34" s="63">
        <v>2009</v>
      </c>
      <c r="C34" s="18">
        <f t="shared" si="3"/>
        <v>1837</v>
      </c>
      <c r="D34" s="17">
        <v>130</v>
      </c>
      <c r="E34" s="1">
        <f t="shared" si="0"/>
        <v>1200</v>
      </c>
      <c r="F34" s="2">
        <f t="shared" si="1"/>
        <v>2907</v>
      </c>
      <c r="G34" s="1">
        <f t="shared" si="2"/>
        <v>23641</v>
      </c>
      <c r="H34" s="17"/>
      <c r="I34" s="2"/>
      <c r="J34" s="60">
        <v>2009</v>
      </c>
      <c r="K34" s="20"/>
    </row>
    <row r="35" spans="1:11" ht="13.5">
      <c r="A35" s="62"/>
      <c r="B35" s="63">
        <v>2010</v>
      </c>
      <c r="C35" s="18">
        <f t="shared" si="3"/>
        <v>1837</v>
      </c>
      <c r="D35" s="17">
        <v>4490</v>
      </c>
      <c r="E35" s="1">
        <f t="shared" si="0"/>
        <v>1200</v>
      </c>
      <c r="F35" s="2">
        <f t="shared" si="1"/>
        <v>-1453</v>
      </c>
      <c r="G35" s="1">
        <f t="shared" si="2"/>
        <v>22188</v>
      </c>
      <c r="H35" s="17"/>
      <c r="I35" s="2"/>
      <c r="J35" s="60">
        <v>2010</v>
      </c>
      <c r="K35" s="20"/>
    </row>
    <row r="36" spans="1:11" ht="13.5">
      <c r="A36" s="62"/>
      <c r="B36" s="63">
        <v>2011</v>
      </c>
      <c r="C36" s="18">
        <f t="shared" si="3"/>
        <v>1837</v>
      </c>
      <c r="D36" s="17">
        <v>520</v>
      </c>
      <c r="E36" s="1">
        <f t="shared" si="0"/>
        <v>1200</v>
      </c>
      <c r="F36" s="2">
        <f t="shared" si="1"/>
        <v>2517</v>
      </c>
      <c r="G36" s="1">
        <f t="shared" si="2"/>
        <v>24705</v>
      </c>
      <c r="H36" s="17"/>
      <c r="I36" s="2"/>
      <c r="J36" s="60">
        <v>2011</v>
      </c>
      <c r="K36" s="20"/>
    </row>
    <row r="37" spans="1:11" ht="13.5">
      <c r="A37" s="62"/>
      <c r="B37" s="63">
        <v>2012</v>
      </c>
      <c r="C37" s="18">
        <f t="shared" si="3"/>
        <v>1837</v>
      </c>
      <c r="D37" s="17">
        <v>75</v>
      </c>
      <c r="E37" s="1">
        <f t="shared" si="0"/>
        <v>1200</v>
      </c>
      <c r="F37" s="2">
        <f t="shared" si="1"/>
        <v>2962</v>
      </c>
      <c r="G37" s="1">
        <f t="shared" si="2"/>
        <v>27667</v>
      </c>
      <c r="H37" s="17"/>
      <c r="I37" s="2"/>
      <c r="J37" s="60">
        <v>2012</v>
      </c>
      <c r="K37" s="20"/>
    </row>
    <row r="38" spans="1:11" ht="13.5">
      <c r="A38" s="62"/>
      <c r="B38" s="63">
        <v>2013</v>
      </c>
      <c r="C38" s="18">
        <f t="shared" si="3"/>
        <v>1837</v>
      </c>
      <c r="D38" s="17">
        <v>200</v>
      </c>
      <c r="E38" s="1">
        <f t="shared" si="0"/>
        <v>1200</v>
      </c>
      <c r="F38" s="2">
        <f t="shared" si="1"/>
        <v>2837</v>
      </c>
      <c r="G38" s="1">
        <f t="shared" si="2"/>
        <v>30504</v>
      </c>
      <c r="H38" s="17"/>
      <c r="I38" s="2"/>
      <c r="J38" s="60">
        <v>2013</v>
      </c>
      <c r="K38" s="20"/>
    </row>
    <row r="39" spans="1:11" ht="13.5">
      <c r="A39" s="62"/>
      <c r="B39" s="63">
        <v>2014</v>
      </c>
      <c r="C39" s="18">
        <f t="shared" si="3"/>
        <v>1837</v>
      </c>
      <c r="D39" s="17">
        <v>100</v>
      </c>
      <c r="E39" s="1">
        <f t="shared" si="0"/>
        <v>1200</v>
      </c>
      <c r="F39" s="2">
        <f t="shared" si="1"/>
        <v>2937</v>
      </c>
      <c r="G39" s="1">
        <f t="shared" si="2"/>
        <v>33441</v>
      </c>
      <c r="H39" s="17"/>
      <c r="I39" s="2"/>
      <c r="J39" s="60">
        <v>2014</v>
      </c>
      <c r="K39" s="20"/>
    </row>
    <row r="40" spans="1:11" ht="13.5">
      <c r="A40" s="62">
        <v>5</v>
      </c>
      <c r="B40" s="63">
        <v>2015</v>
      </c>
      <c r="C40" s="18">
        <f t="shared" si="3"/>
        <v>1928.85</v>
      </c>
      <c r="D40" s="17">
        <v>7070</v>
      </c>
      <c r="E40" s="1">
        <f t="shared" si="0"/>
        <v>1200</v>
      </c>
      <c r="F40" s="2">
        <f t="shared" si="1"/>
        <v>-3941.1499999999996</v>
      </c>
      <c r="G40" s="1">
        <f t="shared" si="2"/>
        <v>29499.85</v>
      </c>
      <c r="H40" s="17"/>
      <c r="I40" s="2"/>
      <c r="J40" s="60">
        <v>2015</v>
      </c>
      <c r="K40" s="20"/>
    </row>
    <row r="41" spans="1:11" ht="13.5">
      <c r="A41" s="62"/>
      <c r="B41" s="63">
        <v>2016</v>
      </c>
      <c r="C41" s="18">
        <f t="shared" si="3"/>
        <v>1928.85</v>
      </c>
      <c r="D41" s="17">
        <v>12280</v>
      </c>
      <c r="E41" s="1">
        <f t="shared" si="0"/>
        <v>1200</v>
      </c>
      <c r="F41" s="2">
        <f t="shared" si="1"/>
        <v>-9151.15</v>
      </c>
      <c r="G41" s="1">
        <f t="shared" si="2"/>
        <v>20348.699999999997</v>
      </c>
      <c r="H41" s="17"/>
      <c r="I41" s="2"/>
      <c r="J41" s="60">
        <v>2016</v>
      </c>
      <c r="K41" s="20"/>
    </row>
    <row r="42" spans="1:11" ht="13.5">
      <c r="A42" s="62"/>
      <c r="B42" s="63">
        <v>2017</v>
      </c>
      <c r="C42" s="18">
        <f t="shared" si="3"/>
        <v>1928.85</v>
      </c>
      <c r="D42" s="17">
        <v>30</v>
      </c>
      <c r="E42" s="1">
        <f t="shared" si="0"/>
        <v>1200</v>
      </c>
      <c r="F42" s="2">
        <f t="shared" si="1"/>
        <v>3098.85</v>
      </c>
      <c r="G42" s="1">
        <f t="shared" si="2"/>
        <v>23447.549999999996</v>
      </c>
      <c r="H42" s="17"/>
      <c r="I42" s="2"/>
      <c r="J42" s="60">
        <v>2017</v>
      </c>
      <c r="K42" s="20"/>
    </row>
    <row r="43" spans="1:11" ht="13.5">
      <c r="A43" s="62"/>
      <c r="B43" s="63">
        <v>2018</v>
      </c>
      <c r="C43" s="18">
        <f t="shared" si="3"/>
        <v>1928.85</v>
      </c>
      <c r="D43" s="17">
        <v>6000</v>
      </c>
      <c r="E43" s="1">
        <f t="shared" si="0"/>
        <v>1200</v>
      </c>
      <c r="F43" s="2">
        <f t="shared" si="1"/>
        <v>-2871.15</v>
      </c>
      <c r="G43" s="1">
        <f t="shared" si="2"/>
        <v>20576.399999999994</v>
      </c>
      <c r="H43" s="17"/>
      <c r="I43" s="2"/>
      <c r="J43" s="60">
        <v>2018</v>
      </c>
      <c r="K43" s="20"/>
    </row>
    <row r="44" spans="1:11" ht="14.25" thickBot="1">
      <c r="A44" s="64"/>
      <c r="B44" s="65" t="s">
        <v>1</v>
      </c>
      <c r="C44" s="3">
        <f>SUM(C26:C43)</f>
        <v>32431.399999999994</v>
      </c>
      <c r="D44" s="3">
        <f>SUM(D26:D43)</f>
        <v>46455</v>
      </c>
      <c r="E44" s="3">
        <f>SUM(E26:E43)</f>
        <v>21600</v>
      </c>
      <c r="F44" s="3">
        <f>SUM(F26:F43)</f>
        <v>7576.4</v>
      </c>
      <c r="G44" s="3"/>
      <c r="H44" s="3"/>
      <c r="I44" s="3"/>
      <c r="J44" s="66" t="s">
        <v>1</v>
      </c>
      <c r="K44" s="20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川島順一</dc:creator>
  <cp:keywords/>
  <dc:description/>
  <cp:lastModifiedBy>佐伯　年宏</cp:lastModifiedBy>
  <dcterms:created xsi:type="dcterms:W3CDTF">2002-12-31T12:08:35Z</dcterms:created>
  <dcterms:modified xsi:type="dcterms:W3CDTF">2008-11-26T12:23:26Z</dcterms:modified>
  <cp:category/>
  <cp:version/>
  <cp:contentType/>
  <cp:contentStatus/>
</cp:coreProperties>
</file>